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图审" sheetId="3" r:id="rId1"/>
    <sheet name="图审项目（废）" sheetId="1" state="hidden" r:id="rId2"/>
    <sheet name="Sheet3" sheetId="2" state="hidden" r:id="rId3"/>
  </sheets>
  <definedNames>
    <definedName name="_xlnm.Print_Area" localSheetId="0">图审!$A$1:$I$9</definedName>
    <definedName name="_xlnm.Print_Area" localSheetId="1">'图审项目（废）'!$A$1:$F$11</definedName>
  </definedNames>
  <calcPr calcId="144525"/>
</workbook>
</file>

<file path=xl/sharedStrings.xml><?xml version="1.0" encoding="utf-8"?>
<sst xmlns="http://schemas.openxmlformats.org/spreadsheetml/2006/main" count="57" uniqueCount="44">
  <si>
    <t>渭河右岸沣西新城伍家堡至小王庄段堤防加宽工程及三个项目采购水土保持方案编制单位竞争性谈判报价单</t>
  </si>
  <si>
    <t>单位（盖章）：</t>
  </si>
  <si>
    <t>项目名称</t>
  </si>
  <si>
    <t>项目规模及内容</t>
  </si>
  <si>
    <t>服务期限(天）</t>
  </si>
  <si>
    <t>水土保持方案编制单位限价（万元）</t>
  </si>
  <si>
    <t>水土保持方案编制单位报价（万元）</t>
  </si>
  <si>
    <t>渭河右岸沣西新城伍家堡至小王庄段堤防加宽工程</t>
  </si>
  <si>
    <t>沣河综合治理Ⅱ期（新区边界-G310国道段）防洪治理工程</t>
  </si>
  <si>
    <t>沣河西宝高速（南线）至西咸交界段防洪治理工程</t>
  </si>
  <si>
    <t>新河凿齿村至西宝高速桥防洪治理工程</t>
  </si>
  <si>
    <t>总报价</t>
  </si>
  <si>
    <t>渭河右岸沣西新城伍家堡至小王庄段堤防加宽工程、沣河综合治理Ⅱ期（新区边界-G310国道段）防洪治理工程、沣河西宝高速（南线）至西咸交界段防洪治理工程及新河凿齿村至西宝高速桥防洪治理工程四个项目水土保持方案编制单位竞争性谈判工作</t>
  </si>
  <si>
    <t>渭河右岸沣西新城伍家堡至小王庄段堤防加宽工程加宽堤防5.242km；沣河综合治理Ⅱ期（新区边界-G310国道段）防洪治理治理长度5.217km：沣河西宝高速（南线）至西咸交界段防洪治理工程治理长度3.3km。新河凿齿村至西宝高速桥防洪治理工程治理长度9.8km。</t>
  </si>
  <si>
    <t>沣西新城科技路等6个市政项目施工图审查报价单</t>
  </si>
  <si>
    <t>序号</t>
  </si>
  <si>
    <t>项目规模</t>
  </si>
  <si>
    <t>审查内容</t>
  </si>
  <si>
    <t>图审最高限价（万元）</t>
  </si>
  <si>
    <t>图审报价（万元）</t>
  </si>
  <si>
    <t>科技路（咸户路-沣渭大道）</t>
  </si>
  <si>
    <t>科技路（咸户路-沣渭大道）市政工程，道路西起咸户路，东沣渭大道，全长约1776.69米，宽度60米，占地约160亩。,双向六车道,等级为城市主干路，造价约10000万。</t>
  </si>
  <si>
    <t>施工图、地勘</t>
  </si>
  <si>
    <t>咸户路南段（科技路-红光大道）</t>
  </si>
  <si>
    <t>南起科技路，北至红光大道，全长约2110.8米，宽度80米，占地约253亩，双向八车道，道路等级为城市主干路，造价约16800万</t>
  </si>
  <si>
    <t>设计费费率0.18，审查费率0.03</t>
  </si>
  <si>
    <t>沣柳路南段（红光大道-新西宝高速）</t>
  </si>
  <si>
    <t>南起新西宝高速，北至红光大道，道路全长约700米，规划红线宽度40-50m，占地约50亩，双向四车道,道路等级为城市次干路，造价约3000万</t>
  </si>
  <si>
    <t>韩非路南段（统一路-沣景路）</t>
  </si>
  <si>
    <t>南起沣景路，北至统一路，道路全长约1233.2米，规划红线宽度40m，占地约74亩，双向六车道,道路等级为城市次干路，造价约2500万</t>
  </si>
  <si>
    <t>尚业路（同德路-沣柳路）</t>
  </si>
  <si>
    <t>西起同德路，东至沣柳路，道路全长2646米，红线宽度30米，占地119亩，双向四车道，道路等级为城市支路，造价约7500万。</t>
  </si>
  <si>
    <t>光明路(李思路-白马河路)</t>
  </si>
  <si>
    <t>东起白马河路，西至沣柳路，道路全长约373米，规划红线宽度35m，占地约20亩，双向四车道,道路等级为城市支路，总造价约900万。</t>
  </si>
  <si>
    <t>合计</t>
  </si>
  <si>
    <t>以上项目合计：</t>
  </si>
  <si>
    <t>注：报价为综合性包干报价，请按照最低价报。</t>
  </si>
  <si>
    <t>项目估算（万）</t>
  </si>
  <si>
    <t>勘察设计费估算（万）</t>
  </si>
  <si>
    <t>取费百分比（%）</t>
  </si>
  <si>
    <t>图审估算费用(万)</t>
  </si>
  <si>
    <t>图审限价（万）</t>
  </si>
  <si>
    <t>沣柳路南段（西咸交界-新西宝高速）</t>
  </si>
  <si>
    <t>合计（万）</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</si>
</sst>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_ "/>
  </numFmts>
  <fonts count="29">
    <font>
      <sz val="11"/>
      <color theme="1"/>
      <name val="宋体"/>
      <charset val="134"/>
      <scheme val="minor"/>
    </font>
    <font>
      <sz val="10"/>
      <name val="宋体"/>
      <charset val="134"/>
    </font>
    <font>
      <sz val="18"/>
      <color theme="1"/>
      <name val="方正小标宋简体"/>
      <charset val="134"/>
    </font>
    <font>
      <sz val="12"/>
      <color theme="1"/>
      <name val="方正小标宋简体"/>
      <charset val="134"/>
    </font>
    <font>
      <b/>
      <sz val="11"/>
      <color theme="1"/>
      <name val="宋体"/>
      <charset val="134"/>
      <scheme val="minor"/>
    </font>
    <font>
      <sz val="10"/>
      <color theme="1"/>
      <name val="宋体"/>
      <charset val="134"/>
      <scheme val="minor"/>
    </font>
    <font>
      <sz val="11"/>
      <color theme="1"/>
      <name val="宋体"/>
      <charset val="134"/>
    </font>
    <font>
      <sz val="10"/>
      <color theme="1"/>
      <name val="宋体"/>
      <charset val="134"/>
    </font>
    <font>
      <sz val="10.5"/>
      <color theme="1"/>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indexed="8"/>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7" borderId="0" applyNumberFormat="0" applyBorder="0" applyAlignment="0" applyProtection="0">
      <alignment vertical="center"/>
    </xf>
    <xf numFmtId="0" fontId="25" fillId="24"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6" fillId="10" borderId="0" applyNumberFormat="0" applyBorder="0" applyAlignment="0" applyProtection="0">
      <alignment vertical="center"/>
    </xf>
    <xf numFmtId="43" fontId="0" fillId="0" borderId="0" applyFont="0" applyFill="0" applyBorder="0" applyAlignment="0" applyProtection="0">
      <alignment vertical="center"/>
    </xf>
    <xf numFmtId="0" fontId="18" fillId="2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6" borderId="16" applyNumberFormat="0" applyFont="0" applyAlignment="0" applyProtection="0">
      <alignment vertical="center"/>
    </xf>
    <xf numFmtId="0" fontId="18" fillId="29"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14" applyNumberFormat="0" applyFill="0" applyAlignment="0" applyProtection="0">
      <alignment vertical="center"/>
    </xf>
    <xf numFmtId="0" fontId="11" fillId="0" borderId="14" applyNumberFormat="0" applyFill="0" applyAlignment="0" applyProtection="0">
      <alignment vertical="center"/>
    </xf>
    <xf numFmtId="0" fontId="18" fillId="22" borderId="0" applyNumberFormat="0" applyBorder="0" applyAlignment="0" applyProtection="0">
      <alignment vertical="center"/>
    </xf>
    <xf numFmtId="0" fontId="14" fillId="0" borderId="18" applyNumberFormat="0" applyFill="0" applyAlignment="0" applyProtection="0">
      <alignment vertical="center"/>
    </xf>
    <xf numFmtId="0" fontId="18" fillId="21" borderId="0" applyNumberFormat="0" applyBorder="0" applyAlignment="0" applyProtection="0">
      <alignment vertical="center"/>
    </xf>
    <xf numFmtId="0" fontId="19" fillId="15" borderId="15" applyNumberFormat="0" applyAlignment="0" applyProtection="0">
      <alignment vertical="center"/>
    </xf>
    <xf numFmtId="0" fontId="28" fillId="15" borderId="19" applyNumberFormat="0" applyAlignment="0" applyProtection="0">
      <alignment vertical="center"/>
    </xf>
    <xf numFmtId="0" fontId="10" fillId="7" borderId="13" applyNumberFormat="0" applyAlignment="0" applyProtection="0">
      <alignment vertical="center"/>
    </xf>
    <xf numFmtId="0" fontId="9" fillId="26" borderId="0" applyNumberFormat="0" applyBorder="0" applyAlignment="0" applyProtection="0">
      <alignment vertical="center"/>
    </xf>
    <xf numFmtId="0" fontId="18" fillId="14" borderId="0" applyNumberFormat="0" applyBorder="0" applyAlignment="0" applyProtection="0">
      <alignment vertical="center"/>
    </xf>
    <xf numFmtId="0" fontId="27" fillId="0" borderId="20" applyNumberFormat="0" applyFill="0" applyAlignment="0" applyProtection="0">
      <alignment vertical="center"/>
    </xf>
    <xf numFmtId="0" fontId="21" fillId="0" borderId="17" applyNumberFormat="0" applyFill="0" applyAlignment="0" applyProtection="0">
      <alignment vertical="center"/>
    </xf>
    <xf numFmtId="0" fontId="26" fillId="25" borderId="0" applyNumberFormat="0" applyBorder="0" applyAlignment="0" applyProtection="0">
      <alignment vertical="center"/>
    </xf>
    <xf numFmtId="0" fontId="24" fillId="20" borderId="0" applyNumberFormat="0" applyBorder="0" applyAlignment="0" applyProtection="0">
      <alignment vertical="center"/>
    </xf>
    <xf numFmtId="0" fontId="9" fillId="33" borderId="0" applyNumberFormat="0" applyBorder="0" applyAlignment="0" applyProtection="0">
      <alignment vertical="center"/>
    </xf>
    <xf numFmtId="0" fontId="18" fillId="13" borderId="0" applyNumberFormat="0" applyBorder="0" applyAlignment="0" applyProtection="0">
      <alignment vertical="center"/>
    </xf>
    <xf numFmtId="0" fontId="9" fillId="32" borderId="0" applyNumberFormat="0" applyBorder="0" applyAlignment="0" applyProtection="0">
      <alignment vertical="center"/>
    </xf>
    <xf numFmtId="0" fontId="9" fillId="6" borderId="0" applyNumberFormat="0" applyBorder="0" applyAlignment="0" applyProtection="0">
      <alignment vertical="center"/>
    </xf>
    <xf numFmtId="0" fontId="9" fillId="31" borderId="0" applyNumberFormat="0" applyBorder="0" applyAlignment="0" applyProtection="0">
      <alignment vertical="center"/>
    </xf>
    <xf numFmtId="0" fontId="9" fillId="5" borderId="0" applyNumberFormat="0" applyBorder="0" applyAlignment="0" applyProtection="0">
      <alignment vertical="center"/>
    </xf>
    <xf numFmtId="0" fontId="18" fillId="18" borderId="0" applyNumberFormat="0" applyBorder="0" applyAlignment="0" applyProtection="0">
      <alignment vertical="center"/>
    </xf>
    <xf numFmtId="0" fontId="18" fillId="12" borderId="0" applyNumberFormat="0" applyBorder="0" applyAlignment="0" applyProtection="0">
      <alignment vertical="center"/>
    </xf>
    <xf numFmtId="0" fontId="9" fillId="30" borderId="0" applyNumberFormat="0" applyBorder="0" applyAlignment="0" applyProtection="0">
      <alignment vertical="center"/>
    </xf>
    <xf numFmtId="0" fontId="9" fillId="4" borderId="0" applyNumberFormat="0" applyBorder="0" applyAlignment="0" applyProtection="0">
      <alignment vertical="center"/>
    </xf>
    <xf numFmtId="0" fontId="18" fillId="11" borderId="0" applyNumberFormat="0" applyBorder="0" applyAlignment="0" applyProtection="0">
      <alignment vertical="center"/>
    </xf>
    <xf numFmtId="0" fontId="9" fillId="3" borderId="0" applyNumberFormat="0" applyBorder="0" applyAlignment="0" applyProtection="0">
      <alignment vertical="center"/>
    </xf>
    <xf numFmtId="0" fontId="18" fillId="28" borderId="0" applyNumberFormat="0" applyBorder="0" applyAlignment="0" applyProtection="0">
      <alignment vertical="center"/>
    </xf>
    <xf numFmtId="0" fontId="18" fillId="17" borderId="0" applyNumberFormat="0" applyBorder="0" applyAlignment="0" applyProtection="0">
      <alignment vertical="center"/>
    </xf>
    <xf numFmtId="0" fontId="9" fillId="8" borderId="0" applyNumberFormat="0" applyBorder="0" applyAlignment="0" applyProtection="0">
      <alignment vertical="center"/>
    </xf>
    <xf numFmtId="0" fontId="18" fillId="19" borderId="0" applyNumberFormat="0" applyBorder="0" applyAlignment="0" applyProtection="0">
      <alignment vertical="center"/>
    </xf>
    <xf numFmtId="0" fontId="17" fillId="0" borderId="0">
      <alignment vertical="center"/>
    </xf>
  </cellStyleXfs>
  <cellXfs count="40">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 fillId="0" borderId="1" xfId="0" applyNumberFormat="1"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wrapText="1"/>
    </xf>
    <xf numFmtId="177" fontId="0" fillId="0" borderId="0" xfId="0" applyNumberForma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left" vertical="center"/>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177" fontId="4" fillId="0" borderId="5" xfId="0" applyNumberFormat="1" applyFont="1" applyBorder="1" applyAlignment="1">
      <alignment horizontal="center" vertical="center" wrapText="1"/>
    </xf>
    <xf numFmtId="0" fontId="5" fillId="0" borderId="1" xfId="0" applyFont="1" applyBorder="1" applyAlignment="1">
      <alignment horizontal="center" vertical="center" wrapText="1"/>
    </xf>
    <xf numFmtId="177" fontId="0" fillId="0" borderId="1" xfId="0" applyNumberFormat="1" applyBorder="1" applyAlignment="1">
      <alignment horizontal="center" vertical="center"/>
    </xf>
    <xf numFmtId="0" fontId="0" fillId="2" borderId="1" xfId="0" applyFill="1" applyBorder="1" applyAlignment="1">
      <alignment horizontal="center" vertical="center" wrapText="1"/>
    </xf>
    <xf numFmtId="0" fontId="0" fillId="2" borderId="1" xfId="0" applyFont="1" applyFill="1" applyBorder="1" applyAlignment="1">
      <alignment horizontal="center" vertical="center"/>
    </xf>
    <xf numFmtId="177" fontId="6" fillId="0" borderId="1" xfId="0" applyNumberFormat="1" applyFont="1" applyBorder="1" applyAlignment="1">
      <alignment horizontal="center" vertical="center"/>
    </xf>
    <xf numFmtId="177" fontId="0" fillId="0" borderId="4" xfId="0" applyNumberFormat="1" applyBorder="1" applyAlignment="1">
      <alignment horizontal="center" vertical="center"/>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176" fontId="0" fillId="2" borderId="1" xfId="0" applyNumberFormat="1" applyFill="1" applyBorder="1" applyAlignment="1">
      <alignment horizontal="center" vertical="center"/>
    </xf>
    <xf numFmtId="177" fontId="0" fillId="2" borderId="1" xfId="0" applyNumberFormat="1" applyFill="1" applyBorder="1" applyAlignment="1">
      <alignment horizontal="center" vertical="center"/>
    </xf>
    <xf numFmtId="177" fontId="0" fillId="2" borderId="1" xfId="0" applyNumberFormat="1" applyFont="1" applyFill="1" applyBorder="1" applyAlignment="1">
      <alignment horizontal="center" vertical="center"/>
    </xf>
    <xf numFmtId="177" fontId="4" fillId="0" borderId="9"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177" fontId="4" fillId="0" borderId="6" xfId="0" applyNumberFormat="1" applyFont="1" applyBorder="1" applyAlignment="1">
      <alignment horizontal="center" vertical="center" wrapText="1"/>
    </xf>
    <xf numFmtId="0" fontId="7" fillId="0" borderId="1" xfId="0" applyFont="1" applyBorder="1" applyAlignment="1">
      <alignment horizontal="justify" vertical="center"/>
    </xf>
    <xf numFmtId="0" fontId="8" fillId="0" borderId="1" xfId="0" applyFont="1" applyBorder="1" applyAlignment="1">
      <alignment horizontal="center" vertical="center"/>
    </xf>
    <xf numFmtId="0" fontId="0" fillId="2"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0" fillId="0" borderId="0" xfId="0" applyFont="1" applyBorder="1" applyAlignment="1">
      <alignment horizontal="center" vertical="center" wrapText="1"/>
    </xf>
    <xf numFmtId="0" fontId="0" fillId="0" borderId="0" xfId="0" applyBorder="1" applyAlignment="1">
      <alignment horizontal="center" vertical="center" wrapText="1"/>
    </xf>
    <xf numFmtId="0" fontId="4" fillId="0" borderId="1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8"/>
  <sheetViews>
    <sheetView tabSelected="1" topLeftCell="A5" workbookViewId="0">
      <selection activeCell="A25" sqref="A25"/>
    </sheetView>
  </sheetViews>
  <sheetFormatPr defaultColWidth="9" defaultRowHeight="13.5"/>
  <cols>
    <col min="1" max="1" width="19.625" style="8" customWidth="1"/>
    <col min="2" max="2" width="26.75" style="1" customWidth="1"/>
    <col min="3" max="3" width="14" style="1" customWidth="1"/>
    <col min="4" max="4" width="15.75" style="9" customWidth="1"/>
    <col min="5" max="5" width="11.125" style="1" customWidth="1"/>
    <col min="6" max="6" width="12.25" style="1" customWidth="1"/>
    <col min="7" max="8" width="11.125" style="1" customWidth="1"/>
    <col min="9" max="9" width="10.125" style="1" customWidth="1"/>
    <col min="10" max="16384" width="9" style="1"/>
  </cols>
  <sheetData>
    <row r="1" ht="76" customHeight="1" spans="1:9">
      <c r="A1" s="10" t="s">
        <v>0</v>
      </c>
      <c r="B1" s="10"/>
      <c r="C1" s="10"/>
      <c r="D1" s="10"/>
      <c r="E1" s="10"/>
      <c r="F1" s="10"/>
      <c r="G1" s="10"/>
      <c r="H1" s="10"/>
      <c r="I1" s="10"/>
    </row>
    <row r="2" ht="47.1" customHeight="1" spans="1:9">
      <c r="A2" s="11" t="s">
        <v>1</v>
      </c>
      <c r="B2" s="11"/>
      <c r="C2" s="11"/>
      <c r="D2" s="11"/>
      <c r="E2" s="11"/>
      <c r="F2" s="11"/>
      <c r="G2" s="11"/>
      <c r="H2" s="11"/>
      <c r="I2" s="11"/>
    </row>
    <row r="3" ht="42" customHeight="1" spans="1:9">
      <c r="A3" s="13" t="s">
        <v>2</v>
      </c>
      <c r="B3" s="13" t="s">
        <v>3</v>
      </c>
      <c r="C3" s="14" t="s">
        <v>4</v>
      </c>
      <c r="D3" s="28" t="s">
        <v>5</v>
      </c>
      <c r="E3" s="29" t="s">
        <v>6</v>
      </c>
      <c r="F3" s="30"/>
      <c r="G3" s="30"/>
      <c r="H3" s="30"/>
      <c r="I3" s="39"/>
    </row>
    <row r="4" ht="86" customHeight="1" spans="1:9">
      <c r="A4" s="13"/>
      <c r="B4" s="13"/>
      <c r="C4" s="31"/>
      <c r="D4" s="32"/>
      <c r="E4" s="13" t="s">
        <v>7</v>
      </c>
      <c r="F4" s="13" t="s">
        <v>8</v>
      </c>
      <c r="G4" s="13" t="s">
        <v>9</v>
      </c>
      <c r="H4" s="13" t="s">
        <v>10</v>
      </c>
      <c r="I4" s="13" t="s">
        <v>11</v>
      </c>
    </row>
    <row r="5" ht="168" customHeight="1" spans="1:9">
      <c r="A5" s="33" t="s">
        <v>12</v>
      </c>
      <c r="B5" s="33" t="s">
        <v>13</v>
      </c>
      <c r="C5" s="34">
        <v>20</v>
      </c>
      <c r="D5" s="35">
        <v>20</v>
      </c>
      <c r="E5" s="36"/>
      <c r="F5" s="36"/>
      <c r="G5" s="36"/>
      <c r="H5" s="36"/>
      <c r="I5" s="36"/>
    </row>
    <row r="6" ht="35.25" hidden="1" customHeight="1" spans="1:4">
      <c r="A6" s="37"/>
      <c r="B6" s="38"/>
      <c r="C6" s="38"/>
      <c r="D6" s="38"/>
    </row>
    <row r="7" hidden="1"/>
    <row r="8" hidden="1"/>
    <row r="9" hidden="1"/>
    <row r="10" hidden="1"/>
    <row r="11" hidden="1"/>
    <row r="12" hidden="1"/>
    <row r="13" hidden="1"/>
    <row r="14" hidden="1"/>
    <row r="15" hidden="1"/>
    <row r="16" hidden="1"/>
    <row r="17" hidden="1"/>
    <row r="18" hidden="1"/>
  </sheetData>
  <mergeCells count="8">
    <mergeCell ref="A1:I1"/>
    <mergeCell ref="A2:I2"/>
    <mergeCell ref="E3:I3"/>
    <mergeCell ref="A6:D6"/>
    <mergeCell ref="A3:A4"/>
    <mergeCell ref="B3:B4"/>
    <mergeCell ref="C3:C4"/>
    <mergeCell ref="D3:D4"/>
  </mergeCells>
  <pageMargins left="0.786805555555556" right="0.554861111111111" top="1" bottom="1" header="0.507638888888889" footer="0.507638888888889"/>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workbookViewId="0">
      <selection activeCell="L9" sqref="L9"/>
    </sheetView>
  </sheetViews>
  <sheetFormatPr defaultColWidth="9" defaultRowHeight="13.5"/>
  <cols>
    <col min="1" max="1" width="7.25" style="1" customWidth="1"/>
    <col min="2" max="2" width="13" style="8" customWidth="1"/>
    <col min="3" max="3" width="38.875" style="1" customWidth="1"/>
    <col min="4" max="4" width="8.625" style="1" customWidth="1"/>
    <col min="5" max="5" width="11.625" style="9" customWidth="1"/>
    <col min="6" max="6" width="9.625" style="9" customWidth="1"/>
    <col min="7" max="11" width="9" style="1" hidden="1" customWidth="1"/>
    <col min="12" max="16384" width="9" style="1"/>
  </cols>
  <sheetData>
    <row r="1" ht="24" customHeight="1" spans="1:6">
      <c r="A1" s="10" t="s">
        <v>14</v>
      </c>
      <c r="B1" s="10"/>
      <c r="C1" s="10"/>
      <c r="D1" s="10"/>
      <c r="E1" s="10"/>
      <c r="F1" s="10"/>
    </row>
    <row r="2" ht="26.1" customHeight="1" spans="1:6">
      <c r="A2" s="11" t="s">
        <v>1</v>
      </c>
      <c r="B2" s="11"/>
      <c r="C2" s="11"/>
      <c r="D2" s="11"/>
      <c r="E2" s="11"/>
      <c r="F2" s="11"/>
    </row>
    <row r="3" ht="71.1" customHeight="1" spans="1:6">
      <c r="A3" s="12" t="s">
        <v>15</v>
      </c>
      <c r="B3" s="13" t="s">
        <v>2</v>
      </c>
      <c r="C3" s="13" t="s">
        <v>16</v>
      </c>
      <c r="D3" s="14" t="s">
        <v>17</v>
      </c>
      <c r="E3" s="15" t="s">
        <v>18</v>
      </c>
      <c r="F3" s="14" t="s">
        <v>19</v>
      </c>
    </row>
    <row r="4" ht="69" customHeight="1" spans="1:11">
      <c r="A4" s="2">
        <v>1</v>
      </c>
      <c r="B4" s="4" t="s">
        <v>20</v>
      </c>
      <c r="C4" s="16" t="s">
        <v>21</v>
      </c>
      <c r="D4" s="16" t="s">
        <v>22</v>
      </c>
      <c r="E4" s="2">
        <v>6</v>
      </c>
      <c r="F4" s="17"/>
      <c r="G4" s="1">
        <f t="shared" ref="G4:G7" si="0">H4*0.02*0.05</f>
        <v>0.734</v>
      </c>
      <c r="H4" s="1">
        <v>734</v>
      </c>
      <c r="K4" s="25">
        <v>0.37</v>
      </c>
    </row>
    <row r="5" ht="69" customHeight="1" spans="1:15">
      <c r="A5" s="2">
        <v>2</v>
      </c>
      <c r="B5" s="4" t="s">
        <v>23</v>
      </c>
      <c r="C5" s="4" t="s">
        <v>24</v>
      </c>
      <c r="D5" s="16" t="s">
        <v>22</v>
      </c>
      <c r="E5" s="2">
        <v>7</v>
      </c>
      <c r="F5" s="17"/>
      <c r="G5" s="1">
        <f t="shared" si="0"/>
        <v>2.16</v>
      </c>
      <c r="H5" s="1">
        <v>2160</v>
      </c>
      <c r="K5" s="26">
        <v>1.08</v>
      </c>
      <c r="O5" s="1" t="s">
        <v>25</v>
      </c>
    </row>
    <row r="6" ht="69" customHeight="1" spans="1:11">
      <c r="A6" s="2">
        <v>3</v>
      </c>
      <c r="B6" s="4" t="s">
        <v>26</v>
      </c>
      <c r="C6" s="4" t="s">
        <v>27</v>
      </c>
      <c r="D6" s="16" t="s">
        <v>22</v>
      </c>
      <c r="E6" s="2">
        <v>2</v>
      </c>
      <c r="F6" s="17"/>
      <c r="G6" s="1">
        <f t="shared" si="0"/>
        <v>1.5</v>
      </c>
      <c r="H6" s="1">
        <v>1500</v>
      </c>
      <c r="K6" s="27">
        <v>0.75</v>
      </c>
    </row>
    <row r="7" ht="69" customHeight="1" spans="1:11">
      <c r="A7" s="2">
        <v>4</v>
      </c>
      <c r="B7" s="4" t="s">
        <v>28</v>
      </c>
      <c r="C7" s="4" t="s">
        <v>29</v>
      </c>
      <c r="D7" s="16" t="s">
        <v>22</v>
      </c>
      <c r="E7" s="2">
        <v>4.5</v>
      </c>
      <c r="F7" s="17"/>
      <c r="G7" s="1">
        <f t="shared" si="0"/>
        <v>1.68</v>
      </c>
      <c r="H7" s="1">
        <v>1680</v>
      </c>
      <c r="K7" s="26">
        <v>0.84</v>
      </c>
    </row>
    <row r="8" ht="69" customHeight="1" spans="1:11">
      <c r="A8" s="2">
        <v>5</v>
      </c>
      <c r="B8" s="4" t="s">
        <v>30</v>
      </c>
      <c r="C8" s="4" t="s">
        <v>31</v>
      </c>
      <c r="D8" s="16" t="s">
        <v>22</v>
      </c>
      <c r="E8" s="2">
        <v>5.5</v>
      </c>
      <c r="F8" s="17"/>
      <c r="K8" s="26"/>
    </row>
    <row r="9" ht="69" customHeight="1" spans="1:11">
      <c r="A9" s="2">
        <v>6</v>
      </c>
      <c r="B9" s="4" t="s">
        <v>32</v>
      </c>
      <c r="C9" s="4" t="s">
        <v>33</v>
      </c>
      <c r="D9" s="16" t="s">
        <v>22</v>
      </c>
      <c r="E9" s="2">
        <v>1</v>
      </c>
      <c r="F9" s="17"/>
      <c r="G9" s="1">
        <f>H9*0.02*0.05</f>
        <v>1.98</v>
      </c>
      <c r="H9" s="1">
        <v>1980</v>
      </c>
      <c r="K9" s="26">
        <v>0.99</v>
      </c>
    </row>
    <row r="10" ht="48" customHeight="1" spans="1:11">
      <c r="A10" s="18" t="s">
        <v>34</v>
      </c>
      <c r="B10" s="18"/>
      <c r="C10" s="19" t="s">
        <v>35</v>
      </c>
      <c r="D10" s="19"/>
      <c r="E10" s="20">
        <f>SUM(E4:E9)</f>
        <v>26</v>
      </c>
      <c r="F10" s="21"/>
      <c r="K10" s="20">
        <f>SUM(K4:K9)</f>
        <v>4.03</v>
      </c>
    </row>
    <row r="11" ht="60" customHeight="1" spans="1:6">
      <c r="A11" s="22" t="s">
        <v>36</v>
      </c>
      <c r="B11" s="23"/>
      <c r="C11" s="23"/>
      <c r="D11" s="23"/>
      <c r="E11" s="23"/>
      <c r="F11" s="24"/>
    </row>
  </sheetData>
  <mergeCells count="4">
    <mergeCell ref="A1:F1"/>
    <mergeCell ref="A2:F2"/>
    <mergeCell ref="A10:B10"/>
    <mergeCell ref="A11:F11"/>
  </mergeCells>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7:J16"/>
  <sheetViews>
    <sheetView workbookViewId="0">
      <selection activeCell="I16" sqref="I16"/>
    </sheetView>
  </sheetViews>
  <sheetFormatPr defaultColWidth="9" defaultRowHeight="13.5"/>
  <cols>
    <col min="1" max="4" width="9" style="1"/>
    <col min="5" max="5" width="12.75" style="1" customWidth="1"/>
    <col min="6" max="6" width="10.625" style="1" customWidth="1"/>
    <col min="7" max="7" width="14.375" style="1" customWidth="1"/>
    <col min="8" max="8" width="10.125" style="1" customWidth="1"/>
    <col min="9" max="9" width="13.375" style="1" customWidth="1"/>
    <col min="10" max="10" width="11.25" style="1" customWidth="1"/>
    <col min="11" max="16384" width="9" style="1"/>
  </cols>
  <sheetData>
    <row r="7" spans="7:7">
      <c r="G7" s="1">
        <v>0.02</v>
      </c>
    </row>
    <row r="9" ht="42.95" customHeight="1"/>
    <row r="10" ht="33" customHeight="1" spans="4:10">
      <c r="D10" s="2" t="s">
        <v>15</v>
      </c>
      <c r="E10" s="3" t="s">
        <v>2</v>
      </c>
      <c r="F10" s="3" t="s">
        <v>37</v>
      </c>
      <c r="G10" s="3" t="s">
        <v>38</v>
      </c>
      <c r="H10" s="3" t="s">
        <v>39</v>
      </c>
      <c r="I10" s="3" t="s">
        <v>40</v>
      </c>
      <c r="J10" s="3" t="s">
        <v>41</v>
      </c>
    </row>
    <row r="11" ht="30" customHeight="1" spans="4:10">
      <c r="D11" s="2">
        <v>1</v>
      </c>
      <c r="E11" s="4" t="s">
        <v>30</v>
      </c>
      <c r="F11" s="2">
        <v>7500</v>
      </c>
      <c r="G11" s="2">
        <f>F11*G7</f>
        <v>150</v>
      </c>
      <c r="H11" s="2">
        <v>3</v>
      </c>
      <c r="I11" s="2">
        <f t="shared" ref="I11:I15" si="0">G11*H11/100</f>
        <v>4.5</v>
      </c>
      <c r="J11" s="2">
        <v>3</v>
      </c>
    </row>
    <row r="12" ht="30" customHeight="1" spans="4:10">
      <c r="D12" s="2">
        <v>2</v>
      </c>
      <c r="E12" s="4" t="s">
        <v>20</v>
      </c>
      <c r="F12" s="2">
        <v>10000</v>
      </c>
      <c r="G12" s="2">
        <f>10000*0.02</f>
        <v>200</v>
      </c>
      <c r="H12" s="2">
        <v>3</v>
      </c>
      <c r="I12" s="2">
        <f t="shared" si="0"/>
        <v>6</v>
      </c>
      <c r="J12" s="2">
        <v>3</v>
      </c>
    </row>
    <row r="13" ht="39" customHeight="1" spans="4:10">
      <c r="D13" s="2">
        <v>3</v>
      </c>
      <c r="E13" s="4" t="s">
        <v>23</v>
      </c>
      <c r="F13" s="2">
        <v>16800</v>
      </c>
      <c r="G13" s="2">
        <f>16800*0.02</f>
        <v>336</v>
      </c>
      <c r="H13" s="2">
        <v>2</v>
      </c>
      <c r="I13" s="2">
        <f t="shared" si="0"/>
        <v>6.72</v>
      </c>
      <c r="J13" s="2">
        <v>4</v>
      </c>
    </row>
    <row r="14" ht="39.95" customHeight="1" spans="4:10">
      <c r="D14" s="2">
        <v>4</v>
      </c>
      <c r="E14" s="4" t="s">
        <v>42</v>
      </c>
      <c r="F14" s="2">
        <v>30000</v>
      </c>
      <c r="G14" s="2">
        <f>30000*0.02</f>
        <v>600</v>
      </c>
      <c r="H14" s="2">
        <v>1.5</v>
      </c>
      <c r="I14" s="2">
        <f t="shared" si="0"/>
        <v>9</v>
      </c>
      <c r="J14" s="2">
        <v>4</v>
      </c>
    </row>
    <row r="15" ht="30" customHeight="1" spans="4:10">
      <c r="D15" s="2">
        <v>5</v>
      </c>
      <c r="E15" s="4" t="s">
        <v>28</v>
      </c>
      <c r="F15" s="2">
        <v>2500</v>
      </c>
      <c r="G15" s="2">
        <f>2500*0.02</f>
        <v>50</v>
      </c>
      <c r="H15" s="2">
        <v>6</v>
      </c>
      <c r="I15" s="2">
        <f t="shared" si="0"/>
        <v>3</v>
      </c>
      <c r="J15" s="2">
        <v>2</v>
      </c>
    </row>
    <row r="16" ht="38.1" customHeight="1" spans="4:10">
      <c r="D16" s="5" t="s">
        <v>43</v>
      </c>
      <c r="E16" s="6"/>
      <c r="F16" s="6"/>
      <c r="G16" s="6"/>
      <c r="H16" s="7"/>
      <c r="I16" s="2">
        <f>I15+I14+I13+I12+I11</f>
        <v>29.22</v>
      </c>
      <c r="J16" s="2">
        <f>J15+J14+J13+J12+J11</f>
        <v>16</v>
      </c>
    </row>
  </sheetData>
  <mergeCells count="2">
    <mergeCell ref="E9:I9"/>
    <mergeCell ref="D16:H16"/>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图审</vt:lpstr>
      <vt:lpstr>图审项目（废）</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李小艳</dc:creator>
  <cp:lastModifiedBy>Administrator</cp:lastModifiedBy>
  <dcterms:created xsi:type="dcterms:W3CDTF">2006-09-13T11:21:00Z</dcterms:created>
  <cp:lastPrinted>2019-05-13T06:31:00Z</cp:lastPrinted>
  <dcterms:modified xsi:type="dcterms:W3CDTF">2019-07-18T02:10:52Z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2052-11.1.0.8776</vt:lpwstr>
  </property>
  <property fmtid="{D5CDD505-2E9C-101B-9397-08002B2CF9AE}" pid="3" name="KSOReadingLayout">
    <vt:bool>true</vt:bool>
  </property>
</Properties>
</file>